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kare\Documents\KSUAE\родмусрт\2024\ЛМУ2024\"/>
    </mc:Choice>
  </mc:AlternateContent>
  <xr:revisionPtr revIDLastSave="0" documentId="13_ncr:1_{792FD60A-25EB-484C-805A-E19BFCF3134C}" xr6:coauthVersionLast="47" xr6:coauthVersionMax="47" xr10:uidLastSave="{00000000-0000-0000-0000-000000000000}"/>
  <bookViews>
    <workbookView xWindow="-108" yWindow="-108" windowWidth="23256" windowHeight="12456" xr2:uid="{8ADD37E1-F7DF-43A9-B82C-AC3F53F5F25C}"/>
  </bookViews>
  <sheets>
    <sheet name="Об участнике" sheetId="9" r:id="rId1"/>
    <sheet name="Лист10" sheetId="10" state="hidden" r:id="rId2"/>
    <sheet name="Монографии" sheetId="2" r:id="rId3"/>
    <sheet name="Scopus, WOS" sheetId="1" r:id="rId4"/>
    <sheet name="RSCI" sheetId="3" r:id="rId5"/>
    <sheet name="ВАК" sheetId="4" r:id="rId6"/>
    <sheet name="РИНЦ" sheetId="12" r:id="rId7"/>
    <sheet name="Интеллект. собств" sheetId="7" r:id="rId8"/>
    <sheet name="внедрение" sheetId="8" r:id="rId9"/>
    <sheet name="Грант" sheetId="5" r:id="rId10"/>
    <sheet name="НИОКР" sheetId="6" r:id="rId11"/>
    <sheet name="Свод" sheetId="11" state="hidden" r:id="rId12"/>
  </sheets>
  <definedNames>
    <definedName name="_ftn1" localSheetId="5">ВАК!$A$4</definedName>
    <definedName name="_ftnref1" localSheetId="5">ВАК!$A$1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4" l="1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5" i="4"/>
  <c r="H3" i="11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J7" i="12"/>
  <c r="J6" i="12"/>
  <c r="J5" i="12"/>
  <c r="J2" i="12" s="1"/>
  <c r="J3" i="11"/>
  <c r="I3" i="11"/>
  <c r="I5" i="7"/>
  <c r="I6" i="7"/>
  <c r="I7" i="7"/>
  <c r="I8" i="7"/>
  <c r="I2" i="7" s="1"/>
  <c r="I9" i="7"/>
  <c r="I10" i="7"/>
  <c r="I11" i="7"/>
  <c r="I12" i="7"/>
  <c r="I13" i="7"/>
  <c r="I14" i="7"/>
  <c r="I15" i="7"/>
  <c r="I16" i="7"/>
  <c r="I17" i="7"/>
  <c r="I18" i="7"/>
  <c r="I19" i="7"/>
  <c r="I4" i="7"/>
  <c r="F2" i="8"/>
  <c r="F5" i="8"/>
  <c r="F6" i="8"/>
  <c r="F7" i="8"/>
  <c r="F8" i="8"/>
  <c r="F9" i="8"/>
  <c r="F10" i="8"/>
  <c r="F11" i="8"/>
  <c r="F12" i="8"/>
  <c r="F13" i="8"/>
  <c r="F14" i="8"/>
  <c r="F15" i="8"/>
  <c r="F16" i="8"/>
  <c r="F4" i="8"/>
  <c r="D3" i="11"/>
  <c r="F3" i="11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4" i="3"/>
  <c r="I5" i="2"/>
  <c r="I6" i="2"/>
  <c r="I7" i="2"/>
  <c r="I8" i="2"/>
  <c r="I9" i="2"/>
  <c r="I10" i="2"/>
  <c r="I11" i="2"/>
  <c r="I12" i="2"/>
  <c r="I4" i="2"/>
  <c r="E3" i="11"/>
  <c r="K2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4" i="1"/>
  <c r="C3" i="11"/>
  <c r="B3" i="11"/>
  <c r="A3" i="11"/>
  <c r="K2" i="4" l="1"/>
  <c r="G3" i="11" s="1"/>
  <c r="M3" i="11" s="1"/>
  <c r="H2" i="3"/>
  <c r="I2" i="2"/>
</calcChain>
</file>

<file path=xl/sharedStrings.xml><?xml version="1.0" encoding="utf-8"?>
<sst xmlns="http://schemas.openxmlformats.org/spreadsheetml/2006/main" count="206" uniqueCount="106">
  <si>
    <t>№</t>
  </si>
  <si>
    <t>Фамилия и инициалы автора (ов)</t>
  </si>
  <si>
    <t>Название публикации</t>
  </si>
  <si>
    <t xml:space="preserve">Год и номер </t>
  </si>
  <si>
    <t>Страницы (начало и окончание)</t>
  </si>
  <si>
    <t>Количество авторов</t>
  </si>
  <si>
    <t>Наименование издания</t>
  </si>
  <si>
    <t>Квартиль</t>
  </si>
  <si>
    <t>Присутствие журнала в белом списке Минобр (да/нет)</t>
  </si>
  <si>
    <t>Выходные данные монографий объемом не менее 120 страниц</t>
  </si>
  <si>
    <t>Название монографии</t>
  </si>
  <si>
    <t>Тираж</t>
  </si>
  <si>
    <t>Объем, п.л.</t>
  </si>
  <si>
    <t>Выходные данные (год, город издания, наименование издательства, кол-во страниц)</t>
  </si>
  <si>
    <t>ISBN</t>
  </si>
  <si>
    <t>Выходные данные публикаций в изданиях Scopus, WOS</t>
  </si>
  <si>
    <t>Выходные данные публикаций в изданиях RSCI</t>
  </si>
  <si>
    <t>Выходные данные публикаций в изданиях из Перечня ВАК</t>
  </si>
  <si>
    <t>ISSN</t>
  </si>
  <si>
    <t>Руководство в грантах (конкурсах)</t>
  </si>
  <si>
    <t>Год</t>
  </si>
  <si>
    <t>Полное наименование грантодателя</t>
  </si>
  <si>
    <t>Полное наименование конкурса</t>
  </si>
  <si>
    <t xml:space="preserve">Полное наименование поддержанной заявки на грант. </t>
  </si>
  <si>
    <t>ФИО участников гранта</t>
  </si>
  <si>
    <t>Номер заявки (гранта)</t>
  </si>
  <si>
    <t>Итоговая сумма гранта (в рублях)</t>
  </si>
  <si>
    <t>Интернет-адрес заявки</t>
  </si>
  <si>
    <t>Участие в грантах (конкурсах)</t>
  </si>
  <si>
    <t>Руководство федеральными целевыми программами, государственными и муниципальными контрактами, договорами на выполнение НИОКР</t>
  </si>
  <si>
    <t>Дата</t>
  </si>
  <si>
    <t xml:space="preserve">Номер </t>
  </si>
  <si>
    <t>Статус (ФЦП, гос. контракт, мун. контракт. или хоздоговор)</t>
  </si>
  <si>
    <t>Полное наименование заказчика</t>
  </si>
  <si>
    <t>Полное наименование программы / темы НИОКР.</t>
  </si>
  <si>
    <t xml:space="preserve">ФИО участников </t>
  </si>
  <si>
    <t xml:space="preserve">Итоговая сумма </t>
  </si>
  <si>
    <t>(в рублях)</t>
  </si>
  <si>
    <t>Интернет-адрес (если есть)</t>
  </si>
  <si>
    <t>Участие в федеральных целевых программах, государственных и муниципальных контрактах, договорах на выполнение НИОКР</t>
  </si>
  <si>
    <t xml:space="preserve">Патенты и свидетельства о регистрации интеллектуальной собственности </t>
  </si>
  <si>
    <t>Патент или свидетельство</t>
  </si>
  <si>
    <t>Номер и дата заявки</t>
  </si>
  <si>
    <t>Номер и дата выдачи / регистрации патента / свидетельства</t>
  </si>
  <si>
    <t>Название выдавшей организации</t>
  </si>
  <si>
    <t>Наименование защищенного объекта</t>
  </si>
  <si>
    <t xml:space="preserve">Промышленная реализация результатов исследования </t>
  </si>
  <si>
    <t>Фамилия и инициалы автора (ов) внедрения</t>
  </si>
  <si>
    <t>Полное наименование организации, выдавшей акт о внедрении</t>
  </si>
  <si>
    <t>Полное наименование объекта внедрения</t>
  </si>
  <si>
    <t>Номинация Конкурса</t>
  </si>
  <si>
    <t>ФИО (полностью)</t>
  </si>
  <si>
    <t>Дата рождения</t>
  </si>
  <si>
    <t>Контактный мобильный телефон</t>
  </si>
  <si>
    <t>Личный адрес электронной почты</t>
  </si>
  <si>
    <t>«Лучший молодой ученый в области естественных наук»</t>
  </si>
  <si>
    <t>«Лучший молодой ученый в области социогуманитарных наук»</t>
  </si>
  <si>
    <t>«Лучший аспирант в области естественных наук»</t>
  </si>
  <si>
    <t>«Лучший аспирант в области технических наук»</t>
  </si>
  <si>
    <t>«Лучший аспирант в области социогуманитарных наук»</t>
  </si>
  <si>
    <t>«Лучший молодой ученый производственной отрасли»</t>
  </si>
  <si>
    <t>«Лучший молодой ученый в области технических наук»</t>
  </si>
  <si>
    <t>Номинация (выбрать из списка)</t>
  </si>
  <si>
    <t>Организация</t>
  </si>
  <si>
    <t>Ученая степень</t>
  </si>
  <si>
    <t>да</t>
  </si>
  <si>
    <t>нет</t>
  </si>
  <si>
    <t>(да/нет)</t>
  </si>
  <si>
    <t>Количество участников гранта</t>
  </si>
  <si>
    <t>Количество участников</t>
  </si>
  <si>
    <t>ФИО</t>
  </si>
  <si>
    <t>Монографии</t>
  </si>
  <si>
    <t>Scopus, Wos</t>
  </si>
  <si>
    <t>Номинация</t>
  </si>
  <si>
    <t>RSCI</t>
  </si>
  <si>
    <t>ВАК</t>
  </si>
  <si>
    <t>Гант</t>
  </si>
  <si>
    <t>НИОКР</t>
  </si>
  <si>
    <t>Интеллект</t>
  </si>
  <si>
    <t>Внедрение</t>
  </si>
  <si>
    <t>ИТОГО</t>
  </si>
  <si>
    <t>Значение</t>
  </si>
  <si>
    <t>Q4</t>
  </si>
  <si>
    <t>Q3</t>
  </si>
  <si>
    <t>Q2</t>
  </si>
  <si>
    <t>Q1</t>
  </si>
  <si>
    <t>без кв</t>
  </si>
  <si>
    <t>ОБЩЕЕ</t>
  </si>
  <si>
    <t>СУММА</t>
  </si>
  <si>
    <t>Категория</t>
  </si>
  <si>
    <t>Индекс Хирша (h-index) РИНЦ</t>
  </si>
  <si>
    <t>РИНЦ</t>
  </si>
  <si>
    <t>Выходные данные публикаций в изданиях из Перечня РИНЦ</t>
  </si>
  <si>
    <t>К4</t>
  </si>
  <si>
    <t>К3</t>
  </si>
  <si>
    <t>К2</t>
  </si>
  <si>
    <t>К1</t>
  </si>
  <si>
    <t>К9</t>
  </si>
  <si>
    <t>К10</t>
  </si>
  <si>
    <t>К12</t>
  </si>
  <si>
    <t>К13</t>
  </si>
  <si>
    <t>К14</t>
  </si>
  <si>
    <t>К15</t>
  </si>
  <si>
    <t>К16</t>
  </si>
  <si>
    <t>К17</t>
  </si>
  <si>
    <t>К18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</si>
</sst>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 wrapText="1"/>
    </xf>
    <xf numFmtId="0" fontId="1" fillId="0" borderId="0" xfId="0" applyFont="1"/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2" fontId="0" fillId="0" borderId="10" xfId="0" applyNumberFormat="1" applyBorder="1"/>
    <xf numFmtId="0" fontId="2" fillId="0" borderId="10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2" fontId="0" fillId="0" borderId="13" xfId="0" applyNumberFormat="1" applyBorder="1"/>
    <xf numFmtId="0" fontId="2" fillId="0" borderId="13" xfId="0" applyFont="1" applyBorder="1"/>
    <xf numFmtId="0" fontId="0" fillId="0" borderId="14" xfId="0" applyBorder="1"/>
    <xf numFmtId="0" fontId="0" fillId="0" borderId="15" xfId="0" applyBorder="1"/>
    <xf numFmtId="0" fontId="2" fillId="0" borderId="15" xfId="0" applyFont="1" applyBorder="1"/>
    <xf numFmtId="0" fontId="0" fillId="0" borderId="16" xfId="0" applyBorder="1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3" borderId="0" xfId="0" applyFill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3" borderId="0" xfId="0" applyFont="1" applyFill="1"/>
    <xf numFmtId="0" fontId="6" fillId="0" borderId="13" xfId="0" applyFont="1" applyBorder="1"/>
    <xf numFmtId="0" fontId="5" fillId="0" borderId="13" xfId="0" applyFont="1" applyBorder="1"/>
    <xf numFmtId="0" fontId="5" fillId="4" borderId="13" xfId="0" applyFont="1" applyFill="1" applyBorder="1"/>
    <xf numFmtId="0" fontId="6" fillId="0" borderId="13" xfId="0" applyFont="1" applyBorder="1" applyAlignment="1">
      <alignment vertical="center" wrapText="1"/>
    </xf>
    <xf numFmtId="0" fontId="3" fillId="0" borderId="13" xfId="0" applyFont="1" applyBorder="1"/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C9850-5F4B-48A1-87C4-8232542094F5}">
  <dimension ref="A1:B8"/>
  <sheetViews>
    <sheetView tabSelected="1" workbookViewId="0">
      <selection activeCell="A8" sqref="A8"/>
    </sheetView>
  </sheetViews>
  <sheetFormatPr defaultRowHeight="18" x14ac:dyDescent="0.35"/>
  <cols>
    <col min="1" max="1" width="39" style="7" customWidth="1"/>
    <col min="2" max="2" width="40.77734375" style="7" customWidth="1"/>
    <col min="3" max="16384" width="8.88671875" style="7"/>
  </cols>
  <sheetData>
    <row r="1" spans="1:2" x14ac:dyDescent="0.35">
      <c r="A1" s="35" t="s">
        <v>50</v>
      </c>
      <c r="B1" s="32" t="s">
        <v>62</v>
      </c>
    </row>
    <row r="2" spans="1:2" x14ac:dyDescent="0.35">
      <c r="A2" s="35" t="s">
        <v>51</v>
      </c>
      <c r="B2" s="33"/>
    </row>
    <row r="3" spans="1:2" x14ac:dyDescent="0.35">
      <c r="A3" s="35" t="s">
        <v>63</v>
      </c>
      <c r="B3" s="33"/>
    </row>
    <row r="4" spans="1:2" x14ac:dyDescent="0.35">
      <c r="A4" s="35" t="s">
        <v>64</v>
      </c>
      <c r="B4" s="33"/>
    </row>
    <row r="5" spans="1:2" x14ac:dyDescent="0.35">
      <c r="A5" s="35" t="s">
        <v>52</v>
      </c>
      <c r="B5" s="33"/>
    </row>
    <row r="6" spans="1:2" ht="34.799999999999997" x14ac:dyDescent="0.35">
      <c r="A6" s="35" t="s">
        <v>53</v>
      </c>
      <c r="B6" s="33"/>
    </row>
    <row r="7" spans="1:2" ht="34.799999999999997" x14ac:dyDescent="0.35">
      <c r="A7" s="35" t="s">
        <v>54</v>
      </c>
      <c r="B7" s="33"/>
    </row>
    <row r="8" spans="1:2" x14ac:dyDescent="0.35">
      <c r="A8" s="36" t="s">
        <v>90</v>
      </c>
      <c r="B8" s="33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AD40D21-3CD1-408B-94C2-FA9F45CABEC3}">
          <x14:formula1>
            <xm:f>Лист10!$A$1:$A$8</xm:f>
          </x14:formula1>
          <xm:sqref>B1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B00EE-C14A-412B-8ADA-15953BAB8846}">
  <dimension ref="A1:J19"/>
  <sheetViews>
    <sheetView workbookViewId="0">
      <selection activeCell="D13" sqref="D13:D14"/>
    </sheetView>
  </sheetViews>
  <sheetFormatPr defaultRowHeight="14.4" x14ac:dyDescent="0.3"/>
  <cols>
    <col min="3" max="3" width="21.6640625" customWidth="1"/>
    <col min="4" max="6" width="25.6640625" customWidth="1"/>
    <col min="7" max="7" width="20.88671875" customWidth="1"/>
    <col min="8" max="8" width="17.77734375" customWidth="1"/>
    <col min="9" max="9" width="33.44140625" customWidth="1"/>
  </cols>
  <sheetData>
    <row r="1" spans="1:10" ht="15.6" x14ac:dyDescent="0.3">
      <c r="A1" s="4" t="s">
        <v>19</v>
      </c>
    </row>
    <row r="2" spans="1:10" ht="15" thickBot="1" x14ac:dyDescent="0.35"/>
    <row r="3" spans="1:10" ht="46.8" x14ac:dyDescent="0.3">
      <c r="A3" s="45" t="s">
        <v>0</v>
      </c>
      <c r="B3" s="45" t="s">
        <v>20</v>
      </c>
      <c r="C3" s="45" t="s">
        <v>21</v>
      </c>
      <c r="D3" s="45" t="s">
        <v>22</v>
      </c>
      <c r="E3" s="5" t="s">
        <v>23</v>
      </c>
      <c r="F3" s="45" t="s">
        <v>68</v>
      </c>
      <c r="G3" s="45" t="s">
        <v>25</v>
      </c>
      <c r="H3" s="45" t="s">
        <v>26</v>
      </c>
      <c r="I3" s="45" t="s">
        <v>27</v>
      </c>
      <c r="J3" s="3"/>
    </row>
    <row r="4" spans="1:10" ht="16.2" thickBot="1" x14ac:dyDescent="0.35">
      <c r="A4" s="47"/>
      <c r="B4" s="47"/>
      <c r="C4" s="47"/>
      <c r="D4" s="47"/>
      <c r="E4" s="6" t="s">
        <v>24</v>
      </c>
      <c r="F4" s="46"/>
      <c r="G4" s="47"/>
      <c r="H4" s="47"/>
      <c r="I4" s="47"/>
    </row>
    <row r="5" spans="1:10" ht="15.6" x14ac:dyDescent="0.3">
      <c r="A5" s="29">
        <v>1</v>
      </c>
      <c r="B5" s="29"/>
      <c r="C5" s="29"/>
      <c r="D5" s="29"/>
      <c r="E5" s="29"/>
      <c r="F5" s="30"/>
      <c r="G5" s="29"/>
      <c r="H5" s="29"/>
      <c r="I5" s="29"/>
    </row>
    <row r="6" spans="1:10" ht="15.6" x14ac:dyDescent="0.3">
      <c r="A6" s="29">
        <v>2</v>
      </c>
      <c r="B6" s="29"/>
      <c r="C6" s="29"/>
      <c r="D6" s="29"/>
      <c r="E6" s="29"/>
      <c r="F6" s="30"/>
      <c r="G6" s="29"/>
      <c r="H6" s="29"/>
      <c r="I6" s="29"/>
    </row>
    <row r="7" spans="1:10" ht="15.6" x14ac:dyDescent="0.3">
      <c r="A7" s="29">
        <v>3</v>
      </c>
      <c r="B7" s="29"/>
      <c r="C7" s="29"/>
      <c r="D7" s="29"/>
      <c r="E7" s="29"/>
      <c r="F7" s="30"/>
      <c r="G7" s="29"/>
      <c r="H7" s="29"/>
      <c r="I7" s="29"/>
    </row>
    <row r="8" spans="1:10" ht="15.6" x14ac:dyDescent="0.3">
      <c r="A8" s="29">
        <v>4</v>
      </c>
    </row>
    <row r="10" spans="1:10" ht="15.6" x14ac:dyDescent="0.3">
      <c r="A10" s="4" t="s">
        <v>28</v>
      </c>
    </row>
    <row r="12" spans="1:10" ht="15" thickBot="1" x14ac:dyDescent="0.35"/>
    <row r="13" spans="1:10" ht="46.8" x14ac:dyDescent="0.3">
      <c r="A13" s="45" t="s">
        <v>0</v>
      </c>
      <c r="B13" s="45" t="s">
        <v>20</v>
      </c>
      <c r="C13" s="45" t="s">
        <v>21</v>
      </c>
      <c r="D13" s="45" t="s">
        <v>22</v>
      </c>
      <c r="E13" s="5" t="s">
        <v>23</v>
      </c>
      <c r="F13" s="45" t="s">
        <v>68</v>
      </c>
      <c r="G13" s="45" t="s">
        <v>25</v>
      </c>
      <c r="H13" s="45" t="s">
        <v>26</v>
      </c>
      <c r="I13" s="45" t="s">
        <v>27</v>
      </c>
    </row>
    <row r="14" spans="1:10" ht="26.4" customHeight="1" thickBot="1" x14ac:dyDescent="0.35">
      <c r="A14" s="47"/>
      <c r="B14" s="47"/>
      <c r="C14" s="47"/>
      <c r="D14" s="47"/>
      <c r="E14" s="6" t="s">
        <v>24</v>
      </c>
      <c r="F14" s="46"/>
      <c r="G14" s="47"/>
      <c r="H14" s="47"/>
      <c r="I14" s="47"/>
    </row>
    <row r="15" spans="1:10" x14ac:dyDescent="0.3">
      <c r="A15">
        <v>1</v>
      </c>
    </row>
    <row r="16" spans="1:10" x14ac:dyDescent="0.3">
      <c r="A16">
        <v>2</v>
      </c>
    </row>
    <row r="17" spans="1:1" x14ac:dyDescent="0.3">
      <c r="A17">
        <v>3</v>
      </c>
    </row>
    <row r="18" spans="1:1" x14ac:dyDescent="0.3">
      <c r="A18">
        <v>4</v>
      </c>
    </row>
    <row r="19" spans="1:1" x14ac:dyDescent="0.3">
      <c r="A19">
        <v>5</v>
      </c>
    </row>
  </sheetData>
  <mergeCells count="16">
    <mergeCell ref="I3:I4"/>
    <mergeCell ref="A13:A14"/>
    <mergeCell ref="B13:B14"/>
    <mergeCell ref="C13:C14"/>
    <mergeCell ref="D13:D14"/>
    <mergeCell ref="G13:G14"/>
    <mergeCell ref="H13:H14"/>
    <mergeCell ref="I13:I14"/>
    <mergeCell ref="F3:F4"/>
    <mergeCell ref="F13:F14"/>
    <mergeCell ref="A3:A4"/>
    <mergeCell ref="B3:B4"/>
    <mergeCell ref="C3:C4"/>
    <mergeCell ref="D3:D4"/>
    <mergeCell ref="G3:G4"/>
    <mergeCell ref="H3:H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5DF88-A3D3-4BD3-BA01-53ADA27A7630}">
  <dimension ref="A1:J19"/>
  <sheetViews>
    <sheetView workbookViewId="0">
      <selection activeCell="F19" sqref="F19"/>
    </sheetView>
  </sheetViews>
  <sheetFormatPr defaultRowHeight="14.4" x14ac:dyDescent="0.3"/>
  <cols>
    <col min="4" max="4" width="25" customWidth="1"/>
    <col min="5" max="5" width="27.33203125" customWidth="1"/>
    <col min="6" max="6" width="27.5546875" customWidth="1"/>
    <col min="7" max="7" width="22.109375" customWidth="1"/>
    <col min="8" max="8" width="15.44140625" customWidth="1"/>
    <col min="9" max="9" width="21.21875" customWidth="1"/>
  </cols>
  <sheetData>
    <row r="1" spans="1:10" ht="15.6" x14ac:dyDescent="0.3">
      <c r="A1" s="4" t="s">
        <v>29</v>
      </c>
    </row>
    <row r="2" spans="1:10" ht="15" thickBot="1" x14ac:dyDescent="0.35"/>
    <row r="3" spans="1:10" ht="31.2" x14ac:dyDescent="0.3">
      <c r="A3" s="45" t="s">
        <v>0</v>
      </c>
      <c r="B3" s="45" t="s">
        <v>30</v>
      </c>
      <c r="C3" s="45" t="s">
        <v>31</v>
      </c>
      <c r="D3" s="45" t="s">
        <v>32</v>
      </c>
      <c r="E3" s="45" t="s">
        <v>33</v>
      </c>
      <c r="F3" s="5" t="s">
        <v>34</v>
      </c>
      <c r="G3" s="45" t="s">
        <v>69</v>
      </c>
      <c r="H3" s="5" t="s">
        <v>36</v>
      </c>
      <c r="I3" s="45" t="s">
        <v>38</v>
      </c>
      <c r="J3" s="3"/>
    </row>
    <row r="4" spans="1:10" ht="16.2" thickBot="1" x14ac:dyDescent="0.35">
      <c r="A4" s="47"/>
      <c r="B4" s="47"/>
      <c r="C4" s="47"/>
      <c r="D4" s="47"/>
      <c r="E4" s="47"/>
      <c r="F4" s="6" t="s">
        <v>35</v>
      </c>
      <c r="G4" s="46"/>
      <c r="H4" s="6" t="s">
        <v>37</v>
      </c>
      <c r="I4" s="47"/>
    </row>
    <row r="5" spans="1:10" x14ac:dyDescent="0.3">
      <c r="A5">
        <v>1</v>
      </c>
    </row>
    <row r="6" spans="1:10" x14ac:dyDescent="0.3">
      <c r="A6">
        <v>2</v>
      </c>
    </row>
    <row r="7" spans="1:10" x14ac:dyDescent="0.3">
      <c r="A7">
        <v>3</v>
      </c>
    </row>
    <row r="8" spans="1:10" x14ac:dyDescent="0.3">
      <c r="A8">
        <v>4</v>
      </c>
    </row>
    <row r="10" spans="1:10" ht="15.6" x14ac:dyDescent="0.3">
      <c r="A10" s="4" t="s">
        <v>39</v>
      </c>
    </row>
    <row r="11" spans="1:10" ht="15" thickBot="1" x14ac:dyDescent="0.35"/>
    <row r="12" spans="1:10" ht="31.2" x14ac:dyDescent="0.3">
      <c r="A12" s="45" t="s">
        <v>0</v>
      </c>
      <c r="B12" s="45" t="s">
        <v>30</v>
      </c>
      <c r="C12" s="45" t="s">
        <v>31</v>
      </c>
      <c r="D12" s="45" t="s">
        <v>32</v>
      </c>
      <c r="E12" s="45" t="s">
        <v>33</v>
      </c>
      <c r="F12" s="5" t="s">
        <v>34</v>
      </c>
      <c r="G12" s="45" t="s">
        <v>69</v>
      </c>
      <c r="H12" s="5" t="s">
        <v>36</v>
      </c>
      <c r="I12" s="45" t="s">
        <v>38</v>
      </c>
    </row>
    <row r="13" spans="1:10" ht="16.2" thickBot="1" x14ac:dyDescent="0.35">
      <c r="A13" s="47"/>
      <c r="B13" s="47"/>
      <c r="C13" s="47"/>
      <c r="D13" s="47"/>
      <c r="E13" s="47"/>
      <c r="F13" s="6" t="s">
        <v>35</v>
      </c>
      <c r="G13" s="46"/>
      <c r="H13" s="6" t="s">
        <v>37</v>
      </c>
      <c r="I13" s="47"/>
    </row>
    <row r="14" spans="1:10" x14ac:dyDescent="0.3">
      <c r="A14">
        <v>1</v>
      </c>
    </row>
    <row r="15" spans="1:10" x14ac:dyDescent="0.3">
      <c r="A15">
        <v>2</v>
      </c>
    </row>
    <row r="16" spans="1:10" x14ac:dyDescent="0.3">
      <c r="A16">
        <v>3</v>
      </c>
    </row>
    <row r="17" spans="1:1" x14ac:dyDescent="0.3">
      <c r="A17">
        <v>4</v>
      </c>
    </row>
    <row r="18" spans="1:1" x14ac:dyDescent="0.3">
      <c r="A18">
        <v>5</v>
      </c>
    </row>
    <row r="19" spans="1:1" x14ac:dyDescent="0.3">
      <c r="A19">
        <v>6</v>
      </c>
    </row>
  </sheetData>
  <mergeCells count="14">
    <mergeCell ref="I12:I13"/>
    <mergeCell ref="G12:G13"/>
    <mergeCell ref="A3:A4"/>
    <mergeCell ref="B3:B4"/>
    <mergeCell ref="C3:C4"/>
    <mergeCell ref="D3:D4"/>
    <mergeCell ref="E3:E4"/>
    <mergeCell ref="I3:I4"/>
    <mergeCell ref="G3:G4"/>
    <mergeCell ref="A12:A13"/>
    <mergeCell ref="B12:B13"/>
    <mergeCell ref="C12:C13"/>
    <mergeCell ref="D12:D13"/>
    <mergeCell ref="E12:E1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CBA76-9638-4079-BD08-C9E21B3F9DB5}">
  <dimension ref="A1:M3"/>
  <sheetViews>
    <sheetView workbookViewId="0">
      <selection activeCell="D14" sqref="D14"/>
    </sheetView>
  </sheetViews>
  <sheetFormatPr defaultRowHeight="18" x14ac:dyDescent="0.35"/>
  <cols>
    <col min="1" max="1" width="28.5546875" style="7" customWidth="1"/>
    <col min="2" max="2" width="36.6640625" style="7" customWidth="1"/>
    <col min="3" max="3" width="25.88671875" style="7" customWidth="1"/>
    <col min="4" max="4" width="19" style="7" customWidth="1"/>
    <col min="5" max="5" width="20.44140625" style="7" customWidth="1"/>
    <col min="6" max="8" width="8.88671875" style="7"/>
    <col min="9" max="9" width="21.77734375" style="7" customWidth="1"/>
    <col min="10" max="10" width="14.6640625" style="7" customWidth="1"/>
    <col min="11" max="11" width="16.6640625" style="7" customWidth="1"/>
    <col min="12" max="12" width="13.5546875" style="7" customWidth="1"/>
    <col min="13" max="13" width="10.6640625" style="7" customWidth="1"/>
    <col min="14" max="16384" width="8.88671875" style="7"/>
  </cols>
  <sheetData>
    <row r="1" spans="1:13" x14ac:dyDescent="0.35">
      <c r="A1" s="31" t="s">
        <v>87</v>
      </c>
    </row>
    <row r="2" spans="1:13" x14ac:dyDescent="0.35">
      <c r="A2" s="32" t="s">
        <v>73</v>
      </c>
      <c r="B2" s="32" t="s">
        <v>70</v>
      </c>
      <c r="C2" s="32" t="s">
        <v>63</v>
      </c>
      <c r="D2" s="32" t="s">
        <v>71</v>
      </c>
      <c r="E2" s="32" t="s">
        <v>72</v>
      </c>
      <c r="F2" s="32" t="s">
        <v>74</v>
      </c>
      <c r="G2" s="32" t="s">
        <v>75</v>
      </c>
      <c r="H2" s="32" t="s">
        <v>91</v>
      </c>
      <c r="I2" s="32" t="s">
        <v>78</v>
      </c>
      <c r="J2" s="32" t="s">
        <v>79</v>
      </c>
      <c r="K2" s="32" t="s">
        <v>76</v>
      </c>
      <c r="L2" s="32" t="s">
        <v>77</v>
      </c>
      <c r="M2" s="34" t="s">
        <v>88</v>
      </c>
    </row>
    <row r="3" spans="1:13" x14ac:dyDescent="0.35">
      <c r="A3" s="33" t="str">
        <f>'Об участнике'!B1</f>
        <v>Номинация (выбрать из списка)</v>
      </c>
      <c r="B3" s="33">
        <f>'Об участнике'!B2</f>
        <v>0</v>
      </c>
      <c r="C3" s="33">
        <f>'Об участнике'!B3</f>
        <v>0</v>
      </c>
      <c r="D3" s="33">
        <f>Монографии!I2</f>
        <v>72</v>
      </c>
      <c r="E3" s="33">
        <f>'Scopus, WOS'!K2</f>
        <v>225</v>
      </c>
      <c r="F3" s="33">
        <f>RSCI!H2</f>
        <v>225</v>
      </c>
      <c r="G3" s="33">
        <f>ВАК!K2</f>
        <v>25</v>
      </c>
      <c r="H3" s="33">
        <f>РИНЦ!J2</f>
        <v>80</v>
      </c>
      <c r="I3" s="33">
        <f>'Интеллект. собств'!I2</f>
        <v>150</v>
      </c>
      <c r="J3" s="33">
        <f>внедрение!F2</f>
        <v>520</v>
      </c>
      <c r="K3" s="33"/>
      <c r="L3" s="33"/>
      <c r="M3" s="33">
        <f>SUM(D3:L3)</f>
        <v>1297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3A53C-EF12-43CC-9337-BB181E2C0AF6}">
  <dimension ref="A1:B22"/>
  <sheetViews>
    <sheetView workbookViewId="0">
      <selection activeCell="A2" sqref="A2"/>
    </sheetView>
  </sheetViews>
  <sheetFormatPr defaultRowHeight="18" x14ac:dyDescent="0.35"/>
  <cols>
    <col min="1" max="1" width="35.88671875" style="7" customWidth="1"/>
    <col min="2" max="16384" width="8.88671875" style="7"/>
  </cols>
  <sheetData>
    <row r="1" spans="1:2" x14ac:dyDescent="0.35">
      <c r="A1" s="8" t="s">
        <v>62</v>
      </c>
    </row>
    <row r="2" spans="1:2" x14ac:dyDescent="0.35">
      <c r="A2" s="7" t="s">
        <v>55</v>
      </c>
      <c r="B2" s="9"/>
    </row>
    <row r="3" spans="1:2" x14ac:dyDescent="0.35">
      <c r="A3" s="7" t="s">
        <v>61</v>
      </c>
      <c r="B3" s="9"/>
    </row>
    <row r="4" spans="1:2" x14ac:dyDescent="0.35">
      <c r="A4" s="7" t="s">
        <v>56</v>
      </c>
      <c r="B4" s="9"/>
    </row>
    <row r="5" spans="1:2" x14ac:dyDescent="0.35">
      <c r="A5" s="7" t="s">
        <v>57</v>
      </c>
      <c r="B5" s="9"/>
    </row>
    <row r="6" spans="1:2" x14ac:dyDescent="0.35">
      <c r="A6" s="7" t="s">
        <v>58</v>
      </c>
      <c r="B6" s="9"/>
    </row>
    <row r="7" spans="1:2" x14ac:dyDescent="0.35">
      <c r="A7" s="7" t="s">
        <v>59</v>
      </c>
      <c r="B7" s="9"/>
    </row>
    <row r="8" spans="1:2" x14ac:dyDescent="0.35">
      <c r="A8" s="7" t="s">
        <v>60</v>
      </c>
      <c r="B8" s="9"/>
    </row>
    <row r="9" spans="1:2" x14ac:dyDescent="0.35">
      <c r="B9" s="9"/>
    </row>
    <row r="10" spans="1:2" x14ac:dyDescent="0.35">
      <c r="B10" s="9"/>
    </row>
    <row r="11" spans="1:2" x14ac:dyDescent="0.35">
      <c r="B11" s="9"/>
    </row>
    <row r="12" spans="1:2" x14ac:dyDescent="0.35">
      <c r="B12" s="9"/>
    </row>
    <row r="13" spans="1:2" x14ac:dyDescent="0.35">
      <c r="B13" s="9"/>
    </row>
    <row r="14" spans="1:2" x14ac:dyDescent="0.35">
      <c r="B14" s="9"/>
    </row>
    <row r="15" spans="1:2" x14ac:dyDescent="0.35">
      <c r="B15" s="9"/>
    </row>
    <row r="16" spans="1:2" x14ac:dyDescent="0.35">
      <c r="B16" s="9"/>
    </row>
    <row r="17" spans="2:2" x14ac:dyDescent="0.35">
      <c r="B17" s="9"/>
    </row>
    <row r="18" spans="2:2" x14ac:dyDescent="0.35">
      <c r="B18" s="9"/>
    </row>
    <row r="19" spans="2:2" x14ac:dyDescent="0.35">
      <c r="B19" s="9"/>
    </row>
    <row r="20" spans="2:2" x14ac:dyDescent="0.35">
      <c r="B20" s="9"/>
    </row>
    <row r="21" spans="2:2" x14ac:dyDescent="0.35">
      <c r="B21" s="9"/>
    </row>
    <row r="22" spans="2:2" x14ac:dyDescent="0.35">
      <c r="B22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9DD6A-75D1-4DCB-8E28-11B30933E2BD}">
  <dimension ref="A1:J13"/>
  <sheetViews>
    <sheetView workbookViewId="0">
      <selection activeCell="A4" sqref="A4:A13"/>
    </sheetView>
  </sheetViews>
  <sheetFormatPr defaultRowHeight="14.4" x14ac:dyDescent="0.3"/>
  <cols>
    <col min="1" max="1" width="4.6640625" customWidth="1"/>
    <col min="2" max="3" width="18.6640625" customWidth="1"/>
    <col min="4" max="4" width="22.44140625" customWidth="1"/>
    <col min="5" max="5" width="13.109375" customWidth="1"/>
    <col min="6" max="6" width="13.44140625" customWidth="1"/>
    <col min="7" max="7" width="31.21875" customWidth="1"/>
    <col min="8" max="8" width="10.21875" customWidth="1"/>
    <col min="9" max="9" width="9.21875" hidden="1" customWidth="1"/>
    <col min="10" max="10" width="8.88671875" hidden="1" customWidth="1"/>
  </cols>
  <sheetData>
    <row r="1" spans="1:10" ht="15.6" x14ac:dyDescent="0.3">
      <c r="A1" s="4" t="s">
        <v>9</v>
      </c>
    </row>
    <row r="2" spans="1:10" ht="15" thickBot="1" x14ac:dyDescent="0.35">
      <c r="I2" s="28">
        <f>SUM(I4:I20)</f>
        <v>72</v>
      </c>
    </row>
    <row r="3" spans="1:10" ht="47.4" thickBot="1" x14ac:dyDescent="0.35">
      <c r="A3" s="1" t="s">
        <v>0</v>
      </c>
      <c r="B3" s="2" t="s">
        <v>1</v>
      </c>
      <c r="C3" s="2" t="s">
        <v>5</v>
      </c>
      <c r="D3" s="2" t="s">
        <v>10</v>
      </c>
      <c r="E3" s="2" t="s">
        <v>11</v>
      </c>
      <c r="F3" s="2" t="s">
        <v>12</v>
      </c>
      <c r="G3" s="2" t="s">
        <v>13</v>
      </c>
      <c r="H3" s="2" t="s">
        <v>14</v>
      </c>
      <c r="I3" s="3" t="s">
        <v>80</v>
      </c>
      <c r="J3" s="27">
        <v>8</v>
      </c>
    </row>
    <row r="4" spans="1:10" x14ac:dyDescent="0.3">
      <c r="A4">
        <v>1</v>
      </c>
      <c r="C4">
        <v>1</v>
      </c>
      <c r="I4">
        <f>$J$3/C4</f>
        <v>8</v>
      </c>
    </row>
    <row r="5" spans="1:10" x14ac:dyDescent="0.3">
      <c r="A5">
        <v>2</v>
      </c>
      <c r="C5">
        <v>1</v>
      </c>
      <c r="I5">
        <f t="shared" ref="I5:I12" si="0">$J$3/C5</f>
        <v>8</v>
      </c>
    </row>
    <row r="6" spans="1:10" x14ac:dyDescent="0.3">
      <c r="A6">
        <v>3</v>
      </c>
      <c r="C6">
        <v>1</v>
      </c>
      <c r="I6">
        <f t="shared" si="0"/>
        <v>8</v>
      </c>
    </row>
    <row r="7" spans="1:10" x14ac:dyDescent="0.3">
      <c r="A7">
        <v>4</v>
      </c>
      <c r="C7">
        <v>1</v>
      </c>
      <c r="I7">
        <f t="shared" si="0"/>
        <v>8</v>
      </c>
    </row>
    <row r="8" spans="1:10" x14ac:dyDescent="0.3">
      <c r="A8">
        <v>5</v>
      </c>
      <c r="C8">
        <v>1</v>
      </c>
      <c r="I8">
        <f t="shared" si="0"/>
        <v>8</v>
      </c>
    </row>
    <row r="9" spans="1:10" x14ac:dyDescent="0.3">
      <c r="A9">
        <v>6</v>
      </c>
      <c r="C9">
        <v>1</v>
      </c>
      <c r="I9">
        <f t="shared" si="0"/>
        <v>8</v>
      </c>
    </row>
    <row r="10" spans="1:10" x14ac:dyDescent="0.3">
      <c r="A10">
        <v>7</v>
      </c>
      <c r="C10">
        <v>1</v>
      </c>
      <c r="I10">
        <f t="shared" si="0"/>
        <v>8</v>
      </c>
    </row>
    <row r="11" spans="1:10" x14ac:dyDescent="0.3">
      <c r="A11">
        <v>8</v>
      </c>
      <c r="C11">
        <v>1</v>
      </c>
      <c r="I11">
        <f t="shared" si="0"/>
        <v>8</v>
      </c>
    </row>
    <row r="12" spans="1:10" x14ac:dyDescent="0.3">
      <c r="A12">
        <v>9</v>
      </c>
      <c r="C12">
        <v>1</v>
      </c>
      <c r="I12">
        <f t="shared" si="0"/>
        <v>8</v>
      </c>
    </row>
    <row r="13" spans="1:10" x14ac:dyDescent="0.3">
      <c r="A13">
        <v>10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15AC5-5D8C-4164-88EE-550CE67D658F}">
  <dimension ref="A1:N19"/>
  <sheetViews>
    <sheetView topLeftCell="D1" workbookViewId="0">
      <selection activeCell="G4" sqref="G4"/>
    </sheetView>
  </sheetViews>
  <sheetFormatPr defaultRowHeight="14.4" x14ac:dyDescent="0.3"/>
  <cols>
    <col min="1" max="1" width="4.5546875" customWidth="1"/>
    <col min="2" max="2" width="25" customWidth="1"/>
    <col min="3" max="3" width="16.6640625" customWidth="1"/>
    <col min="4" max="4" width="21.77734375" customWidth="1"/>
    <col min="5" max="6" width="25.33203125" customWidth="1"/>
    <col min="7" max="7" width="9.88671875" bestFit="1" customWidth="1"/>
    <col min="8" max="8" width="26.77734375" customWidth="1"/>
    <col min="9" max="9" width="30.109375" customWidth="1"/>
    <col min="10" max="10" width="22" bestFit="1" customWidth="1"/>
    <col min="11" max="11" width="8.33203125" customWidth="1"/>
    <col min="12" max="12" width="8.5546875" customWidth="1"/>
    <col min="13" max="13" width="8.88671875" customWidth="1"/>
    <col min="14" max="14" width="3" bestFit="1" customWidth="1"/>
  </cols>
  <sheetData>
    <row r="1" spans="1:14" x14ac:dyDescent="0.3">
      <c r="C1" s="39" t="s">
        <v>15</v>
      </c>
      <c r="D1" s="40"/>
      <c r="E1" s="40"/>
      <c r="F1" s="40"/>
      <c r="J1" s="10" t="s">
        <v>65</v>
      </c>
    </row>
    <row r="2" spans="1:14" ht="15" thickBot="1" x14ac:dyDescent="0.35">
      <c r="J2" s="10" t="s">
        <v>66</v>
      </c>
      <c r="K2" s="28">
        <f>SUM(K4:K19)</f>
        <v>225</v>
      </c>
    </row>
    <row r="3" spans="1:14" ht="47.4" thickBot="1" x14ac:dyDescent="0.35">
      <c r="A3" s="1" t="s">
        <v>0</v>
      </c>
      <c r="B3" s="1" t="s">
        <v>1</v>
      </c>
      <c r="C3" s="1" t="s">
        <v>5</v>
      </c>
      <c r="D3" s="1" t="s">
        <v>2</v>
      </c>
      <c r="E3" s="1" t="s">
        <v>6</v>
      </c>
      <c r="F3" s="1" t="s">
        <v>7</v>
      </c>
      <c r="G3" s="1" t="s">
        <v>81</v>
      </c>
      <c r="H3" s="1" t="s">
        <v>3</v>
      </c>
      <c r="I3" s="1" t="s">
        <v>4</v>
      </c>
      <c r="J3" s="1" t="s">
        <v>8</v>
      </c>
      <c r="K3" s="1" t="s">
        <v>80</v>
      </c>
      <c r="M3" s="26" t="s">
        <v>86</v>
      </c>
      <c r="N3" s="27">
        <v>15</v>
      </c>
    </row>
    <row r="4" spans="1:14" ht="15.6" x14ac:dyDescent="0.3">
      <c r="A4" s="13">
        <v>1</v>
      </c>
      <c r="B4" s="14"/>
      <c r="C4" s="14">
        <v>1</v>
      </c>
      <c r="D4" s="14"/>
      <c r="E4" s="14"/>
      <c r="F4" s="14" t="s">
        <v>86</v>
      </c>
      <c r="G4" s="15">
        <f>IF(F4=$M$7,$N$7,IF(F4=$M$6,$N$6,IF(F4=$M$5,$N$5,IF(F4=$M$4,$N$4,$N$3))))</f>
        <v>15</v>
      </c>
      <c r="H4" s="14"/>
      <c r="I4" s="14"/>
      <c r="J4" s="16" t="s">
        <v>67</v>
      </c>
      <c r="K4" s="17">
        <f>G4/C4</f>
        <v>15</v>
      </c>
      <c r="M4" s="27" t="s">
        <v>82</v>
      </c>
      <c r="N4" s="27">
        <v>20</v>
      </c>
    </row>
    <row r="5" spans="1:14" ht="15.6" x14ac:dyDescent="0.3">
      <c r="A5" s="18">
        <v>2</v>
      </c>
      <c r="B5" s="19"/>
      <c r="C5" s="19">
        <v>1</v>
      </c>
      <c r="D5" s="19"/>
      <c r="E5" s="19"/>
      <c r="F5" s="19" t="s">
        <v>86</v>
      </c>
      <c r="G5" s="20">
        <f t="shared" ref="G5:G18" si="0">IF(F5=$M$7,$N$7,IF(F5=$M$6,$N$6,IF(F5=$M$5,$N$5,IF(F5=$M$4,$N$4,$N$3))))</f>
        <v>15</v>
      </c>
      <c r="H5" s="19"/>
      <c r="I5" s="19"/>
      <c r="J5" s="21" t="s">
        <v>67</v>
      </c>
      <c r="K5" s="22">
        <f t="shared" ref="K5:K18" si="1">G5/C5</f>
        <v>15</v>
      </c>
      <c r="M5" s="27" t="s">
        <v>83</v>
      </c>
      <c r="N5" s="27">
        <v>25</v>
      </c>
    </row>
    <row r="6" spans="1:14" ht="15.6" x14ac:dyDescent="0.3">
      <c r="A6" s="18">
        <v>3</v>
      </c>
      <c r="B6" s="19"/>
      <c r="C6" s="19">
        <v>1</v>
      </c>
      <c r="D6" s="19"/>
      <c r="E6" s="19"/>
      <c r="F6" s="19" t="s">
        <v>86</v>
      </c>
      <c r="G6" s="20">
        <f t="shared" si="0"/>
        <v>15</v>
      </c>
      <c r="H6" s="19"/>
      <c r="I6" s="19"/>
      <c r="J6" s="21" t="s">
        <v>67</v>
      </c>
      <c r="K6" s="22">
        <f t="shared" si="1"/>
        <v>15</v>
      </c>
      <c r="M6" s="27" t="s">
        <v>84</v>
      </c>
      <c r="N6" s="27">
        <v>35</v>
      </c>
    </row>
    <row r="7" spans="1:14" ht="15.6" x14ac:dyDescent="0.3">
      <c r="A7" s="18">
        <v>4</v>
      </c>
      <c r="B7" s="19"/>
      <c r="C7" s="19">
        <v>1</v>
      </c>
      <c r="D7" s="19"/>
      <c r="E7" s="19"/>
      <c r="F7" s="19" t="s">
        <v>86</v>
      </c>
      <c r="G7" s="20">
        <f t="shared" si="0"/>
        <v>15</v>
      </c>
      <c r="H7" s="19"/>
      <c r="I7" s="19"/>
      <c r="J7" s="21" t="s">
        <v>67</v>
      </c>
      <c r="K7" s="22">
        <f t="shared" si="1"/>
        <v>15</v>
      </c>
      <c r="M7" s="27" t="s">
        <v>85</v>
      </c>
      <c r="N7" s="27">
        <v>45</v>
      </c>
    </row>
    <row r="8" spans="1:14" ht="15.6" x14ac:dyDescent="0.3">
      <c r="A8" s="18">
        <v>5</v>
      </c>
      <c r="B8" s="19"/>
      <c r="C8" s="19">
        <v>1</v>
      </c>
      <c r="D8" s="19"/>
      <c r="E8" s="19"/>
      <c r="F8" s="19" t="s">
        <v>86</v>
      </c>
      <c r="G8" s="20">
        <f t="shared" si="0"/>
        <v>15</v>
      </c>
      <c r="H8" s="19"/>
      <c r="I8" s="19"/>
      <c r="J8" s="21" t="s">
        <v>67</v>
      </c>
      <c r="K8" s="22">
        <f t="shared" si="1"/>
        <v>15</v>
      </c>
    </row>
    <row r="9" spans="1:14" ht="15.6" x14ac:dyDescent="0.3">
      <c r="A9" s="18">
        <v>6</v>
      </c>
      <c r="B9" s="19"/>
      <c r="C9" s="19">
        <v>1</v>
      </c>
      <c r="D9" s="19"/>
      <c r="E9" s="19"/>
      <c r="F9" s="19" t="s">
        <v>86</v>
      </c>
      <c r="G9" s="20">
        <f t="shared" si="0"/>
        <v>15</v>
      </c>
      <c r="H9" s="19"/>
      <c r="I9" s="19"/>
      <c r="J9" s="21" t="s">
        <v>67</v>
      </c>
      <c r="K9" s="22">
        <f t="shared" si="1"/>
        <v>15</v>
      </c>
    </row>
    <row r="10" spans="1:14" ht="15.6" x14ac:dyDescent="0.3">
      <c r="A10" s="18">
        <v>7</v>
      </c>
      <c r="B10" s="19"/>
      <c r="C10" s="19">
        <v>1</v>
      </c>
      <c r="D10" s="19"/>
      <c r="E10" s="19"/>
      <c r="F10" s="19" t="s">
        <v>86</v>
      </c>
      <c r="G10" s="20">
        <f t="shared" si="0"/>
        <v>15</v>
      </c>
      <c r="H10" s="19"/>
      <c r="I10" s="19"/>
      <c r="J10" s="21" t="s">
        <v>67</v>
      </c>
      <c r="K10" s="22">
        <f t="shared" si="1"/>
        <v>15</v>
      </c>
    </row>
    <row r="11" spans="1:14" ht="15.6" x14ac:dyDescent="0.3">
      <c r="A11" s="18">
        <v>8</v>
      </c>
      <c r="B11" s="19"/>
      <c r="C11" s="19">
        <v>1</v>
      </c>
      <c r="D11" s="19"/>
      <c r="E11" s="19"/>
      <c r="F11" s="19" t="s">
        <v>86</v>
      </c>
      <c r="G11" s="20">
        <f t="shared" si="0"/>
        <v>15</v>
      </c>
      <c r="H11" s="19"/>
      <c r="I11" s="19"/>
      <c r="J11" s="21" t="s">
        <v>67</v>
      </c>
      <c r="K11" s="22">
        <f t="shared" si="1"/>
        <v>15</v>
      </c>
    </row>
    <row r="12" spans="1:14" ht="15.6" x14ac:dyDescent="0.3">
      <c r="A12" s="18">
        <v>9</v>
      </c>
      <c r="B12" s="19"/>
      <c r="C12" s="19">
        <v>1</v>
      </c>
      <c r="D12" s="19"/>
      <c r="E12" s="19"/>
      <c r="F12" s="19" t="s">
        <v>86</v>
      </c>
      <c r="G12" s="20">
        <f t="shared" si="0"/>
        <v>15</v>
      </c>
      <c r="H12" s="19"/>
      <c r="I12" s="19"/>
      <c r="J12" s="21" t="s">
        <v>67</v>
      </c>
      <c r="K12" s="22">
        <f t="shared" si="1"/>
        <v>15</v>
      </c>
    </row>
    <row r="13" spans="1:14" ht="15.6" x14ac:dyDescent="0.3">
      <c r="A13" s="18">
        <v>10</v>
      </c>
      <c r="B13" s="19"/>
      <c r="C13" s="19">
        <v>1</v>
      </c>
      <c r="D13" s="19"/>
      <c r="E13" s="19"/>
      <c r="F13" s="19" t="s">
        <v>86</v>
      </c>
      <c r="G13" s="20">
        <f t="shared" si="0"/>
        <v>15</v>
      </c>
      <c r="H13" s="19"/>
      <c r="I13" s="19"/>
      <c r="J13" s="21" t="s">
        <v>67</v>
      </c>
      <c r="K13" s="22">
        <f t="shared" si="1"/>
        <v>15</v>
      </c>
    </row>
    <row r="14" spans="1:14" ht="15.6" x14ac:dyDescent="0.3">
      <c r="A14" s="18">
        <v>11</v>
      </c>
      <c r="B14" s="19"/>
      <c r="C14" s="19">
        <v>1</v>
      </c>
      <c r="D14" s="19"/>
      <c r="E14" s="19"/>
      <c r="F14" s="19" t="s">
        <v>86</v>
      </c>
      <c r="G14" s="20">
        <f t="shared" si="0"/>
        <v>15</v>
      </c>
      <c r="H14" s="19"/>
      <c r="I14" s="19"/>
      <c r="J14" s="21" t="s">
        <v>67</v>
      </c>
      <c r="K14" s="22">
        <f t="shared" si="1"/>
        <v>15</v>
      </c>
    </row>
    <row r="15" spans="1:14" ht="15.6" x14ac:dyDescent="0.3">
      <c r="A15" s="18">
        <v>12</v>
      </c>
      <c r="B15" s="19"/>
      <c r="C15" s="19">
        <v>1</v>
      </c>
      <c r="D15" s="19"/>
      <c r="E15" s="19"/>
      <c r="F15" s="19" t="s">
        <v>86</v>
      </c>
      <c r="G15" s="20">
        <f t="shared" si="0"/>
        <v>15</v>
      </c>
      <c r="H15" s="19"/>
      <c r="I15" s="19"/>
      <c r="J15" s="21" t="s">
        <v>67</v>
      </c>
      <c r="K15" s="22">
        <f t="shared" si="1"/>
        <v>15</v>
      </c>
    </row>
    <row r="16" spans="1:14" ht="15.6" x14ac:dyDescent="0.3">
      <c r="A16" s="18">
        <v>13</v>
      </c>
      <c r="B16" s="19"/>
      <c r="C16" s="19">
        <v>1</v>
      </c>
      <c r="D16" s="19"/>
      <c r="E16" s="19"/>
      <c r="F16" s="19" t="s">
        <v>86</v>
      </c>
      <c r="G16" s="20">
        <f t="shared" si="0"/>
        <v>15</v>
      </c>
      <c r="H16" s="19"/>
      <c r="I16" s="19"/>
      <c r="J16" s="21" t="s">
        <v>67</v>
      </c>
      <c r="K16" s="22">
        <f t="shared" si="1"/>
        <v>15</v>
      </c>
    </row>
    <row r="17" spans="1:11" ht="15.6" x14ac:dyDescent="0.3">
      <c r="A17" s="18">
        <v>14</v>
      </c>
      <c r="B17" s="19"/>
      <c r="C17" s="19">
        <v>1</v>
      </c>
      <c r="D17" s="19"/>
      <c r="E17" s="19"/>
      <c r="F17" s="19" t="s">
        <v>86</v>
      </c>
      <c r="G17" s="20">
        <f t="shared" si="0"/>
        <v>15</v>
      </c>
      <c r="H17" s="19"/>
      <c r="I17" s="19"/>
      <c r="J17" s="21" t="s">
        <v>67</v>
      </c>
      <c r="K17" s="22">
        <f t="shared" si="1"/>
        <v>15</v>
      </c>
    </row>
    <row r="18" spans="1:11" ht="15.6" x14ac:dyDescent="0.3">
      <c r="A18" s="18">
        <v>15</v>
      </c>
      <c r="B18" s="19"/>
      <c r="C18" s="19">
        <v>1</v>
      </c>
      <c r="D18" s="19"/>
      <c r="E18" s="19"/>
      <c r="F18" s="19" t="s">
        <v>86</v>
      </c>
      <c r="G18" s="20">
        <f t="shared" si="0"/>
        <v>15</v>
      </c>
      <c r="H18" s="19"/>
      <c r="I18" s="19"/>
      <c r="J18" s="21" t="s">
        <v>67</v>
      </c>
      <c r="K18" s="22">
        <f t="shared" si="1"/>
        <v>15</v>
      </c>
    </row>
    <row r="19" spans="1:11" ht="16.2" thickBot="1" x14ac:dyDescent="0.35">
      <c r="A19" s="18">
        <v>16</v>
      </c>
      <c r="B19" s="23"/>
      <c r="C19" s="23">
        <v>1</v>
      </c>
      <c r="D19" s="23"/>
      <c r="E19" s="23"/>
      <c r="F19" s="23"/>
      <c r="G19" s="23"/>
      <c r="H19" s="23"/>
      <c r="I19" s="23"/>
      <c r="J19" s="24" t="s">
        <v>67</v>
      </c>
      <c r="K19" s="25"/>
    </row>
  </sheetData>
  <mergeCells count="1">
    <mergeCell ref="C1:F1"/>
  </mergeCells>
  <dataValidations disablePrompts="1" count="2">
    <dataValidation type="list" allowBlank="1" showInputMessage="1" showErrorMessage="1" sqref="J3:J19" xr:uid="{EE4E90B6-AED9-41DF-8EAF-A1933E1553C1}">
      <formula1>$J$1:$J$2</formula1>
    </dataValidation>
    <dataValidation type="list" allowBlank="1" showInputMessage="1" showErrorMessage="1" sqref="F4:F18" xr:uid="{08659E5B-0A4E-4BB3-83F2-7028A394E3DE}">
      <formula1>$M$3:$M$7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1A081-D3D2-4539-BED1-8B5F84223E4A}">
  <dimension ref="A1:I19"/>
  <sheetViews>
    <sheetView workbookViewId="0">
      <selection activeCell="F3" sqref="F3"/>
    </sheetView>
  </sheetViews>
  <sheetFormatPr defaultRowHeight="14.4" x14ac:dyDescent="0.3"/>
  <cols>
    <col min="2" max="2" width="36.6640625" customWidth="1"/>
    <col min="3" max="3" width="21.21875" customWidth="1"/>
    <col min="4" max="4" width="22.88671875" customWidth="1"/>
    <col min="5" max="5" width="32.88671875" customWidth="1"/>
    <col min="6" max="6" width="20.21875" customWidth="1"/>
    <col min="7" max="7" width="18.109375" customWidth="1"/>
    <col min="8" max="9" width="0" hidden="1" customWidth="1"/>
  </cols>
  <sheetData>
    <row r="1" spans="1:9" ht="15.6" x14ac:dyDescent="0.3">
      <c r="A1" s="4" t="s">
        <v>16</v>
      </c>
    </row>
    <row r="2" spans="1:9" ht="15" thickBot="1" x14ac:dyDescent="0.35">
      <c r="H2" s="28">
        <f>SUM(H4:H19)</f>
        <v>225</v>
      </c>
    </row>
    <row r="3" spans="1:9" ht="47.4" thickBot="1" x14ac:dyDescent="0.35">
      <c r="A3" s="1" t="s">
        <v>0</v>
      </c>
      <c r="B3" s="2" t="s">
        <v>1</v>
      </c>
      <c r="C3" s="2" t="s">
        <v>5</v>
      </c>
      <c r="D3" s="2" t="s">
        <v>2</v>
      </c>
      <c r="E3" s="2" t="s">
        <v>6</v>
      </c>
      <c r="F3" s="2" t="s">
        <v>3</v>
      </c>
      <c r="G3" s="2" t="s">
        <v>4</v>
      </c>
      <c r="H3" s="3" t="s">
        <v>80</v>
      </c>
      <c r="I3" s="27">
        <v>15</v>
      </c>
    </row>
    <row r="4" spans="1:9" x14ac:dyDescent="0.3">
      <c r="A4">
        <v>1</v>
      </c>
      <c r="C4">
        <v>1</v>
      </c>
      <c r="H4">
        <f>$I$3/C4</f>
        <v>15</v>
      </c>
    </row>
    <row r="5" spans="1:9" x14ac:dyDescent="0.3">
      <c r="A5">
        <v>2</v>
      </c>
      <c r="C5">
        <v>1</v>
      </c>
      <c r="H5">
        <f t="shared" ref="H5:H18" si="0">$I$3/C5</f>
        <v>15</v>
      </c>
    </row>
    <row r="6" spans="1:9" x14ac:dyDescent="0.3">
      <c r="A6">
        <v>3</v>
      </c>
      <c r="C6">
        <v>1</v>
      </c>
      <c r="H6">
        <f t="shared" si="0"/>
        <v>15</v>
      </c>
    </row>
    <row r="7" spans="1:9" x14ac:dyDescent="0.3">
      <c r="A7">
        <v>4</v>
      </c>
      <c r="C7">
        <v>1</v>
      </c>
      <c r="H7">
        <f t="shared" si="0"/>
        <v>15</v>
      </c>
    </row>
    <row r="8" spans="1:9" x14ac:dyDescent="0.3">
      <c r="A8">
        <v>5</v>
      </c>
      <c r="C8">
        <v>1</v>
      </c>
      <c r="H8">
        <f t="shared" si="0"/>
        <v>15</v>
      </c>
    </row>
    <row r="9" spans="1:9" x14ac:dyDescent="0.3">
      <c r="A9">
        <v>6</v>
      </c>
      <c r="C9">
        <v>1</v>
      </c>
      <c r="H9">
        <f t="shared" si="0"/>
        <v>15</v>
      </c>
    </row>
    <row r="10" spans="1:9" x14ac:dyDescent="0.3">
      <c r="A10">
        <v>7</v>
      </c>
      <c r="C10">
        <v>1</v>
      </c>
      <c r="H10">
        <f t="shared" si="0"/>
        <v>15</v>
      </c>
    </row>
    <row r="11" spans="1:9" x14ac:dyDescent="0.3">
      <c r="A11">
        <v>8</v>
      </c>
      <c r="C11">
        <v>1</v>
      </c>
      <c r="H11">
        <f t="shared" si="0"/>
        <v>15</v>
      </c>
    </row>
    <row r="12" spans="1:9" x14ac:dyDescent="0.3">
      <c r="A12">
        <v>9</v>
      </c>
      <c r="C12">
        <v>1</v>
      </c>
      <c r="H12">
        <f t="shared" si="0"/>
        <v>15</v>
      </c>
    </row>
    <row r="13" spans="1:9" x14ac:dyDescent="0.3">
      <c r="A13">
        <v>10</v>
      </c>
      <c r="C13">
        <v>1</v>
      </c>
      <c r="H13">
        <f t="shared" si="0"/>
        <v>15</v>
      </c>
    </row>
    <row r="14" spans="1:9" x14ac:dyDescent="0.3">
      <c r="A14">
        <v>11</v>
      </c>
      <c r="C14">
        <v>1</v>
      </c>
      <c r="H14">
        <f t="shared" si="0"/>
        <v>15</v>
      </c>
    </row>
    <row r="15" spans="1:9" x14ac:dyDescent="0.3">
      <c r="A15">
        <v>12</v>
      </c>
      <c r="C15">
        <v>1</v>
      </c>
      <c r="H15">
        <f t="shared" si="0"/>
        <v>15</v>
      </c>
    </row>
    <row r="16" spans="1:9" x14ac:dyDescent="0.3">
      <c r="A16">
        <v>13</v>
      </c>
      <c r="C16">
        <v>1</v>
      </c>
      <c r="H16">
        <f t="shared" si="0"/>
        <v>15</v>
      </c>
    </row>
    <row r="17" spans="1:8" x14ac:dyDescent="0.3">
      <c r="A17">
        <v>14</v>
      </c>
      <c r="C17">
        <v>1</v>
      </c>
      <c r="H17">
        <f t="shared" si="0"/>
        <v>15</v>
      </c>
    </row>
    <row r="18" spans="1:8" x14ac:dyDescent="0.3">
      <c r="A18">
        <v>15</v>
      </c>
      <c r="C18">
        <v>1</v>
      </c>
      <c r="H18">
        <f t="shared" si="0"/>
        <v>15</v>
      </c>
    </row>
    <row r="19" spans="1:8" x14ac:dyDescent="0.3">
      <c r="C19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A7E31-F9F0-44B8-86FA-0E14A4D81297}">
  <dimension ref="A1:N22"/>
  <sheetViews>
    <sheetView topLeftCell="D1" workbookViewId="0">
      <selection activeCell="P13" sqref="P13"/>
    </sheetView>
  </sheetViews>
  <sheetFormatPr defaultRowHeight="14.4" x14ac:dyDescent="0.3"/>
  <cols>
    <col min="2" max="3" width="28" customWidth="1"/>
    <col min="4" max="4" width="22.77734375" customWidth="1"/>
    <col min="5" max="5" width="24.44140625" customWidth="1"/>
    <col min="6" max="6" width="15.77734375" customWidth="1"/>
    <col min="7" max="7" width="15.77734375" hidden="1" customWidth="1"/>
    <col min="8" max="9" width="17.44140625" customWidth="1"/>
    <col min="10" max="10" width="15.6640625" customWidth="1"/>
    <col min="11" max="11" width="8.33203125" hidden="1" customWidth="1"/>
    <col min="12" max="12" width="8.88671875" hidden="1" customWidth="1"/>
    <col min="13" max="15" width="0" hidden="1" customWidth="1"/>
  </cols>
  <sheetData>
    <row r="1" spans="1:14" ht="15.6" x14ac:dyDescent="0.3">
      <c r="A1" s="4" t="s">
        <v>17</v>
      </c>
    </row>
    <row r="2" spans="1:14" ht="15" thickBot="1" x14ac:dyDescent="0.35">
      <c r="K2">
        <f>SUM(K5:K20)</f>
        <v>25</v>
      </c>
    </row>
    <row r="3" spans="1:14" s="11" customFormat="1" ht="16.2" thickBot="1" x14ac:dyDescent="0.35">
      <c r="A3" s="41" t="s">
        <v>0</v>
      </c>
      <c r="B3" s="41" t="s">
        <v>1</v>
      </c>
      <c r="C3" s="41" t="s">
        <v>5</v>
      </c>
      <c r="D3" s="42" t="s">
        <v>2</v>
      </c>
      <c r="E3" s="43" t="s">
        <v>6</v>
      </c>
      <c r="F3" s="45" t="s">
        <v>89</v>
      </c>
      <c r="G3" s="37"/>
      <c r="H3" s="41" t="s">
        <v>3</v>
      </c>
      <c r="I3" s="41" t="s">
        <v>4</v>
      </c>
      <c r="J3" s="41" t="s">
        <v>18</v>
      </c>
    </row>
    <row r="4" spans="1:14" s="11" customFormat="1" ht="31.2" customHeight="1" thickBot="1" x14ac:dyDescent="0.35">
      <c r="A4" s="41"/>
      <c r="B4" s="41"/>
      <c r="C4" s="41"/>
      <c r="D4" s="42"/>
      <c r="E4" s="44"/>
      <c r="F4" s="46"/>
      <c r="G4" s="38"/>
      <c r="H4" s="41"/>
      <c r="I4" s="41"/>
      <c r="J4" s="41"/>
      <c r="K4" s="3" t="s">
        <v>80</v>
      </c>
      <c r="M4" s="26"/>
      <c r="N4" s="27"/>
    </row>
    <row r="5" spans="1:14" x14ac:dyDescent="0.3">
      <c r="A5">
        <v>1</v>
      </c>
      <c r="C5">
        <v>1</v>
      </c>
      <c r="F5" t="s">
        <v>96</v>
      </c>
      <c r="G5">
        <f>IF(F5=$M$8,N8,IF(F5=$M$7,N7,IF(F5=$M$6,N6,IF(F5=$M$5,N5))))</f>
        <v>10</v>
      </c>
      <c r="K5">
        <f>G5/C5</f>
        <v>10</v>
      </c>
      <c r="M5" s="27" t="s">
        <v>93</v>
      </c>
      <c r="N5" s="27">
        <v>6</v>
      </c>
    </row>
    <row r="6" spans="1:14" x14ac:dyDescent="0.3">
      <c r="A6">
        <v>2</v>
      </c>
      <c r="C6">
        <v>1</v>
      </c>
      <c r="F6" t="s">
        <v>93</v>
      </c>
      <c r="G6">
        <f t="shared" ref="G6:G21" si="0">IF(F6=$M$8,N9,IF(F6=$M$7,N8,IF(F6=$M$6,N7,IF(F6=$M$5,N6))))</f>
        <v>7</v>
      </c>
      <c r="K6">
        <f t="shared" ref="K6:K22" si="1">G6/C6</f>
        <v>7</v>
      </c>
      <c r="M6" s="27" t="s">
        <v>94</v>
      </c>
      <c r="N6" s="27">
        <v>7</v>
      </c>
    </row>
    <row r="7" spans="1:14" x14ac:dyDescent="0.3">
      <c r="A7">
        <v>3</v>
      </c>
      <c r="C7">
        <v>1</v>
      </c>
      <c r="F7" t="s">
        <v>93</v>
      </c>
      <c r="G7">
        <f t="shared" si="0"/>
        <v>8</v>
      </c>
      <c r="K7">
        <f t="shared" si="1"/>
        <v>8</v>
      </c>
      <c r="M7" s="27" t="s">
        <v>95</v>
      </c>
      <c r="N7" s="27">
        <v>8</v>
      </c>
    </row>
    <row r="8" spans="1:14" x14ac:dyDescent="0.3">
      <c r="A8">
        <v>4</v>
      </c>
      <c r="C8">
        <v>1</v>
      </c>
      <c r="F8" t="s">
        <v>95</v>
      </c>
      <c r="G8">
        <f t="shared" si="0"/>
        <v>0</v>
      </c>
      <c r="K8">
        <f t="shared" si="1"/>
        <v>0</v>
      </c>
      <c r="M8" s="27" t="s">
        <v>96</v>
      </c>
      <c r="N8" s="27">
        <v>10</v>
      </c>
    </row>
    <row r="9" spans="1:14" x14ac:dyDescent="0.3">
      <c r="A9">
        <v>5</v>
      </c>
      <c r="C9">
        <v>1</v>
      </c>
      <c r="F9" t="s">
        <v>95</v>
      </c>
      <c r="G9">
        <f t="shared" si="0"/>
        <v>0</v>
      </c>
      <c r="K9">
        <f t="shared" si="1"/>
        <v>0</v>
      </c>
    </row>
    <row r="10" spans="1:14" x14ac:dyDescent="0.3">
      <c r="A10">
        <v>6</v>
      </c>
      <c r="C10">
        <v>1</v>
      </c>
      <c r="F10" t="s">
        <v>94</v>
      </c>
      <c r="G10">
        <f t="shared" si="0"/>
        <v>0</v>
      </c>
      <c r="K10">
        <f t="shared" si="1"/>
        <v>0</v>
      </c>
    </row>
    <row r="11" spans="1:14" x14ac:dyDescent="0.3">
      <c r="A11">
        <v>7</v>
      </c>
      <c r="C11">
        <v>1</v>
      </c>
      <c r="F11" t="s">
        <v>95</v>
      </c>
      <c r="G11">
        <f t="shared" si="0"/>
        <v>0</v>
      </c>
      <c r="K11">
        <f t="shared" si="1"/>
        <v>0</v>
      </c>
    </row>
    <row r="12" spans="1:14" x14ac:dyDescent="0.3">
      <c r="A12">
        <v>8</v>
      </c>
      <c r="C12">
        <v>1</v>
      </c>
      <c r="F12" t="s">
        <v>97</v>
      </c>
      <c r="G12" t="b">
        <f t="shared" si="0"/>
        <v>0</v>
      </c>
      <c r="K12">
        <f t="shared" si="1"/>
        <v>0</v>
      </c>
    </row>
    <row r="13" spans="1:14" x14ac:dyDescent="0.3">
      <c r="A13">
        <v>9</v>
      </c>
      <c r="C13">
        <v>1</v>
      </c>
      <c r="F13" t="s">
        <v>98</v>
      </c>
      <c r="G13" t="b">
        <f t="shared" si="0"/>
        <v>0</v>
      </c>
      <c r="K13">
        <f t="shared" si="1"/>
        <v>0</v>
      </c>
    </row>
    <row r="14" spans="1:14" x14ac:dyDescent="0.3">
      <c r="A14">
        <v>10</v>
      </c>
      <c r="C14">
        <v>1</v>
      </c>
      <c r="F14" t="s">
        <v>96</v>
      </c>
      <c r="G14">
        <f t="shared" si="0"/>
        <v>0</v>
      </c>
      <c r="K14">
        <f t="shared" si="1"/>
        <v>0</v>
      </c>
    </row>
    <row r="15" spans="1:14" x14ac:dyDescent="0.3">
      <c r="A15">
        <v>11</v>
      </c>
      <c r="C15">
        <v>1</v>
      </c>
      <c r="F15" t="s">
        <v>99</v>
      </c>
      <c r="G15" t="b">
        <f t="shared" si="0"/>
        <v>0</v>
      </c>
      <c r="K15">
        <f t="shared" si="1"/>
        <v>0</v>
      </c>
    </row>
    <row r="16" spans="1:14" x14ac:dyDescent="0.3">
      <c r="A16">
        <v>12</v>
      </c>
      <c r="C16">
        <v>1</v>
      </c>
      <c r="F16" t="s">
        <v>100</v>
      </c>
      <c r="G16" t="b">
        <f t="shared" si="0"/>
        <v>0</v>
      </c>
      <c r="K16">
        <f t="shared" si="1"/>
        <v>0</v>
      </c>
    </row>
    <row r="17" spans="1:11" x14ac:dyDescent="0.3">
      <c r="A17">
        <v>13</v>
      </c>
      <c r="C17">
        <v>1</v>
      </c>
      <c r="F17" t="s">
        <v>101</v>
      </c>
      <c r="G17" t="b">
        <f t="shared" si="0"/>
        <v>0</v>
      </c>
      <c r="K17">
        <f t="shared" si="1"/>
        <v>0</v>
      </c>
    </row>
    <row r="18" spans="1:11" x14ac:dyDescent="0.3">
      <c r="A18">
        <v>14</v>
      </c>
      <c r="C18">
        <v>1</v>
      </c>
      <c r="F18" t="s">
        <v>102</v>
      </c>
      <c r="G18" t="b">
        <f t="shared" si="0"/>
        <v>0</v>
      </c>
      <c r="K18">
        <f t="shared" si="1"/>
        <v>0</v>
      </c>
    </row>
    <row r="19" spans="1:11" x14ac:dyDescent="0.3">
      <c r="A19">
        <v>15</v>
      </c>
      <c r="C19">
        <v>1</v>
      </c>
      <c r="F19" t="s">
        <v>103</v>
      </c>
      <c r="G19" t="b">
        <f t="shared" si="0"/>
        <v>0</v>
      </c>
      <c r="K19">
        <f t="shared" si="1"/>
        <v>0</v>
      </c>
    </row>
    <row r="20" spans="1:11" x14ac:dyDescent="0.3">
      <c r="A20">
        <v>16</v>
      </c>
      <c r="C20">
        <v>1</v>
      </c>
      <c r="F20" t="s">
        <v>104</v>
      </c>
      <c r="G20" t="b">
        <f t="shared" si="0"/>
        <v>0</v>
      </c>
      <c r="K20">
        <f t="shared" si="1"/>
        <v>0</v>
      </c>
    </row>
    <row r="21" spans="1:11" x14ac:dyDescent="0.3">
      <c r="A21">
        <v>17</v>
      </c>
      <c r="F21" t="s">
        <v>105</v>
      </c>
      <c r="G21" t="b">
        <f t="shared" si="0"/>
        <v>0</v>
      </c>
      <c r="K21" t="e">
        <f t="shared" si="1"/>
        <v>#DIV/0!</v>
      </c>
    </row>
    <row r="22" spans="1:11" x14ac:dyDescent="0.3">
      <c r="K22" t="e">
        <f t="shared" si="1"/>
        <v>#DIV/0!</v>
      </c>
    </row>
  </sheetData>
  <mergeCells count="9">
    <mergeCell ref="J3:J4"/>
    <mergeCell ref="D3:D4"/>
    <mergeCell ref="E3:E4"/>
    <mergeCell ref="F3:F4"/>
    <mergeCell ref="A3:A4"/>
    <mergeCell ref="B3:B4"/>
    <mergeCell ref="C3:C4"/>
    <mergeCell ref="H3:H4"/>
    <mergeCell ref="I3:I4"/>
  </mergeCells>
  <phoneticPr fontId="8" type="noConversion"/>
  <dataValidations count="1">
    <dataValidation type="list" allowBlank="1" showInputMessage="1" showErrorMessage="1" sqref="F5:F21" xr:uid="{364E21FD-3700-4CA6-9E25-5A9CE9029174}">
      <formula1>$M$5:$M$8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F911C-E5E3-41E5-B19E-CD13C9BA71CF}">
  <dimension ref="A1:K21"/>
  <sheetViews>
    <sheetView workbookViewId="0">
      <selection activeCell="H7" sqref="H7"/>
    </sheetView>
  </sheetViews>
  <sheetFormatPr defaultRowHeight="14.4" x14ac:dyDescent="0.3"/>
  <cols>
    <col min="2" max="3" width="28" customWidth="1"/>
    <col min="4" max="4" width="22.77734375" customWidth="1"/>
    <col min="5" max="5" width="24.44140625" customWidth="1"/>
    <col min="6" max="6" width="22.109375" customWidth="1"/>
    <col min="7" max="8" width="17.44140625" customWidth="1"/>
    <col min="9" max="9" width="5.6640625" bestFit="1" customWidth="1"/>
    <col min="10" max="10" width="3.88671875" hidden="1" customWidth="1"/>
    <col min="11" max="11" width="5.33203125" hidden="1" customWidth="1"/>
  </cols>
  <sheetData>
    <row r="1" spans="1:11" ht="15.6" x14ac:dyDescent="0.3">
      <c r="A1" s="4" t="s">
        <v>92</v>
      </c>
    </row>
    <row r="2" spans="1:11" ht="15" thickBot="1" x14ac:dyDescent="0.35">
      <c r="J2">
        <f>SUM(J5:J20)</f>
        <v>80</v>
      </c>
    </row>
    <row r="3" spans="1:11" s="11" customFormat="1" ht="15" thickBot="1" x14ac:dyDescent="0.35">
      <c r="A3" s="41" t="s">
        <v>0</v>
      </c>
      <c r="B3" s="41" t="s">
        <v>1</v>
      </c>
      <c r="C3" s="41" t="s">
        <v>5</v>
      </c>
      <c r="D3" s="42" t="s">
        <v>2</v>
      </c>
      <c r="E3" s="43" t="s">
        <v>6</v>
      </c>
      <c r="F3" s="45" t="s">
        <v>89</v>
      </c>
      <c r="G3" s="41" t="s">
        <v>3</v>
      </c>
      <c r="H3" s="41" t="s">
        <v>4</v>
      </c>
      <c r="I3" s="41" t="s">
        <v>18</v>
      </c>
      <c r="K3" s="11">
        <v>5</v>
      </c>
    </row>
    <row r="4" spans="1:11" s="11" customFormat="1" ht="31.2" customHeight="1" thickBot="1" x14ac:dyDescent="0.35">
      <c r="A4" s="41"/>
      <c r="B4" s="41"/>
      <c r="C4" s="41"/>
      <c r="D4" s="42"/>
      <c r="E4" s="44"/>
      <c r="F4" s="46"/>
      <c r="G4" s="41"/>
      <c r="H4" s="41"/>
      <c r="I4" s="41"/>
      <c r="J4" s="3" t="s">
        <v>80</v>
      </c>
    </row>
    <row r="5" spans="1:11" x14ac:dyDescent="0.3">
      <c r="A5">
        <v>1</v>
      </c>
      <c r="C5">
        <v>1</v>
      </c>
      <c r="J5">
        <f>$K$3/C5</f>
        <v>5</v>
      </c>
    </row>
    <row r="6" spans="1:11" x14ac:dyDescent="0.3">
      <c r="A6">
        <v>2</v>
      </c>
      <c r="C6">
        <v>1</v>
      </c>
      <c r="J6">
        <f t="shared" ref="J6:J20" si="0">$K$3/C6</f>
        <v>5</v>
      </c>
    </row>
    <row r="7" spans="1:11" x14ac:dyDescent="0.3">
      <c r="A7">
        <v>3</v>
      </c>
      <c r="C7">
        <v>1</v>
      </c>
      <c r="J7">
        <f t="shared" si="0"/>
        <v>5</v>
      </c>
    </row>
    <row r="8" spans="1:11" x14ac:dyDescent="0.3">
      <c r="A8">
        <v>4</v>
      </c>
      <c r="C8">
        <v>1</v>
      </c>
      <c r="J8">
        <f t="shared" si="0"/>
        <v>5</v>
      </c>
    </row>
    <row r="9" spans="1:11" x14ac:dyDescent="0.3">
      <c r="A9">
        <v>5</v>
      </c>
      <c r="C9">
        <v>1</v>
      </c>
      <c r="J9">
        <f t="shared" si="0"/>
        <v>5</v>
      </c>
    </row>
    <row r="10" spans="1:11" x14ac:dyDescent="0.3">
      <c r="A10">
        <v>6</v>
      </c>
      <c r="C10">
        <v>1</v>
      </c>
      <c r="J10">
        <f t="shared" si="0"/>
        <v>5</v>
      </c>
    </row>
    <row r="11" spans="1:11" x14ac:dyDescent="0.3">
      <c r="A11">
        <v>7</v>
      </c>
      <c r="C11">
        <v>1</v>
      </c>
      <c r="J11">
        <f t="shared" si="0"/>
        <v>5</v>
      </c>
    </row>
    <row r="12" spans="1:11" x14ac:dyDescent="0.3">
      <c r="A12">
        <v>8</v>
      </c>
      <c r="C12">
        <v>1</v>
      </c>
      <c r="J12">
        <f t="shared" si="0"/>
        <v>5</v>
      </c>
    </row>
    <row r="13" spans="1:11" x14ac:dyDescent="0.3">
      <c r="A13">
        <v>9</v>
      </c>
      <c r="C13">
        <v>1</v>
      </c>
      <c r="J13">
        <f t="shared" si="0"/>
        <v>5</v>
      </c>
    </row>
    <row r="14" spans="1:11" x14ac:dyDescent="0.3">
      <c r="A14">
        <v>10</v>
      </c>
      <c r="C14">
        <v>1</v>
      </c>
      <c r="J14">
        <f t="shared" si="0"/>
        <v>5</v>
      </c>
    </row>
    <row r="15" spans="1:11" x14ac:dyDescent="0.3">
      <c r="A15">
        <v>11</v>
      </c>
      <c r="C15">
        <v>1</v>
      </c>
      <c r="J15">
        <f t="shared" si="0"/>
        <v>5</v>
      </c>
    </row>
    <row r="16" spans="1:11" x14ac:dyDescent="0.3">
      <c r="A16">
        <v>12</v>
      </c>
      <c r="C16">
        <v>1</v>
      </c>
      <c r="J16">
        <f t="shared" si="0"/>
        <v>5</v>
      </c>
    </row>
    <row r="17" spans="1:10" x14ac:dyDescent="0.3">
      <c r="A17">
        <v>13</v>
      </c>
      <c r="C17">
        <v>1</v>
      </c>
      <c r="J17">
        <f t="shared" si="0"/>
        <v>5</v>
      </c>
    </row>
    <row r="18" spans="1:10" x14ac:dyDescent="0.3">
      <c r="A18">
        <v>14</v>
      </c>
      <c r="C18">
        <v>1</v>
      </c>
      <c r="J18">
        <f t="shared" si="0"/>
        <v>5</v>
      </c>
    </row>
    <row r="19" spans="1:10" x14ac:dyDescent="0.3">
      <c r="A19">
        <v>15</v>
      </c>
      <c r="C19">
        <v>1</v>
      </c>
      <c r="J19">
        <f t="shared" si="0"/>
        <v>5</v>
      </c>
    </row>
    <row r="20" spans="1:10" x14ac:dyDescent="0.3">
      <c r="A20">
        <v>16</v>
      </c>
      <c r="C20">
        <v>1</v>
      </c>
      <c r="J20">
        <f t="shared" si="0"/>
        <v>5</v>
      </c>
    </row>
    <row r="21" spans="1:10" x14ac:dyDescent="0.3">
      <c r="A21">
        <v>17</v>
      </c>
    </row>
  </sheetData>
  <mergeCells count="9">
    <mergeCell ref="G3:G4"/>
    <mergeCell ref="H3:H4"/>
    <mergeCell ref="I3:I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45C91-F50F-4E0B-8CAC-9918DDAACDD3}">
  <dimension ref="A1:J20"/>
  <sheetViews>
    <sheetView workbookViewId="0">
      <selection activeCell="C20" sqref="C20"/>
    </sheetView>
  </sheetViews>
  <sheetFormatPr defaultRowHeight="14.4" x14ac:dyDescent="0.3"/>
  <cols>
    <col min="2" max="3" width="27.44140625" customWidth="1"/>
    <col min="4" max="4" width="23.21875" customWidth="1"/>
    <col min="5" max="5" width="25" customWidth="1"/>
    <col min="6" max="6" width="34.6640625" customWidth="1"/>
    <col min="7" max="7" width="21.44140625" customWidth="1"/>
    <col min="8" max="8" width="18.21875" customWidth="1"/>
  </cols>
  <sheetData>
    <row r="1" spans="1:10" ht="15.6" x14ac:dyDescent="0.3">
      <c r="A1" s="4" t="s">
        <v>40</v>
      </c>
    </row>
    <row r="2" spans="1:10" ht="15" thickBot="1" x14ac:dyDescent="0.35">
      <c r="I2" s="28">
        <f>SUM(I4:I18)</f>
        <v>150</v>
      </c>
    </row>
    <row r="3" spans="1:10" ht="47.4" thickBot="1" x14ac:dyDescent="0.35">
      <c r="A3" s="1" t="s">
        <v>0</v>
      </c>
      <c r="B3" s="2" t="s">
        <v>1</v>
      </c>
      <c r="C3" s="2" t="s">
        <v>69</v>
      </c>
      <c r="D3" s="2" t="s">
        <v>41</v>
      </c>
      <c r="E3" s="2" t="s">
        <v>42</v>
      </c>
      <c r="F3" s="2" t="s">
        <v>43</v>
      </c>
      <c r="G3" s="2" t="s">
        <v>44</v>
      </c>
      <c r="H3" s="2" t="s">
        <v>45</v>
      </c>
      <c r="I3" s="3" t="s">
        <v>80</v>
      </c>
      <c r="J3" s="27">
        <v>10</v>
      </c>
    </row>
    <row r="4" spans="1:10" x14ac:dyDescent="0.3">
      <c r="A4">
        <v>1</v>
      </c>
      <c r="C4">
        <v>1</v>
      </c>
      <c r="I4">
        <f>$J$3/C4</f>
        <v>10</v>
      </c>
    </row>
    <row r="5" spans="1:10" x14ac:dyDescent="0.3">
      <c r="A5">
        <v>2</v>
      </c>
      <c r="C5">
        <v>1</v>
      </c>
      <c r="I5">
        <f t="shared" ref="I5:I19" si="0">$J$3/C5</f>
        <v>10</v>
      </c>
    </row>
    <row r="6" spans="1:10" x14ac:dyDescent="0.3">
      <c r="A6">
        <v>3</v>
      </c>
      <c r="C6">
        <v>1</v>
      </c>
      <c r="I6">
        <f t="shared" si="0"/>
        <v>10</v>
      </c>
    </row>
    <row r="7" spans="1:10" x14ac:dyDescent="0.3">
      <c r="A7">
        <v>4</v>
      </c>
      <c r="C7">
        <v>1</v>
      </c>
      <c r="I7">
        <f t="shared" si="0"/>
        <v>10</v>
      </c>
    </row>
    <row r="8" spans="1:10" x14ac:dyDescent="0.3">
      <c r="A8">
        <v>5</v>
      </c>
      <c r="C8">
        <v>1</v>
      </c>
      <c r="I8">
        <f t="shared" si="0"/>
        <v>10</v>
      </c>
    </row>
    <row r="9" spans="1:10" x14ac:dyDescent="0.3">
      <c r="A9">
        <v>6</v>
      </c>
      <c r="C9">
        <v>1</v>
      </c>
      <c r="I9">
        <f t="shared" si="0"/>
        <v>10</v>
      </c>
    </row>
    <row r="10" spans="1:10" x14ac:dyDescent="0.3">
      <c r="A10">
        <v>7</v>
      </c>
      <c r="C10">
        <v>1</v>
      </c>
      <c r="I10">
        <f t="shared" si="0"/>
        <v>10</v>
      </c>
    </row>
    <row r="11" spans="1:10" x14ac:dyDescent="0.3">
      <c r="A11">
        <v>8</v>
      </c>
      <c r="C11">
        <v>1</v>
      </c>
      <c r="I11">
        <f t="shared" si="0"/>
        <v>10</v>
      </c>
    </row>
    <row r="12" spans="1:10" x14ac:dyDescent="0.3">
      <c r="A12">
        <v>9</v>
      </c>
      <c r="C12">
        <v>1</v>
      </c>
      <c r="I12">
        <f t="shared" si="0"/>
        <v>10</v>
      </c>
    </row>
    <row r="13" spans="1:10" x14ac:dyDescent="0.3">
      <c r="A13">
        <v>10</v>
      </c>
      <c r="C13">
        <v>1</v>
      </c>
      <c r="I13">
        <f t="shared" si="0"/>
        <v>10</v>
      </c>
    </row>
    <row r="14" spans="1:10" x14ac:dyDescent="0.3">
      <c r="A14">
        <v>11</v>
      </c>
      <c r="C14">
        <v>1</v>
      </c>
      <c r="I14">
        <f t="shared" si="0"/>
        <v>10</v>
      </c>
    </row>
    <row r="15" spans="1:10" x14ac:dyDescent="0.3">
      <c r="A15">
        <v>12</v>
      </c>
      <c r="C15">
        <v>1</v>
      </c>
      <c r="I15">
        <f t="shared" si="0"/>
        <v>10</v>
      </c>
    </row>
    <row r="16" spans="1:10" x14ac:dyDescent="0.3">
      <c r="A16">
        <v>13</v>
      </c>
      <c r="C16">
        <v>1</v>
      </c>
      <c r="I16">
        <f t="shared" si="0"/>
        <v>10</v>
      </c>
    </row>
    <row r="17" spans="1:9" x14ac:dyDescent="0.3">
      <c r="A17">
        <v>14</v>
      </c>
      <c r="C17">
        <v>1</v>
      </c>
      <c r="I17">
        <f t="shared" si="0"/>
        <v>10</v>
      </c>
    </row>
    <row r="18" spans="1:9" x14ac:dyDescent="0.3">
      <c r="A18">
        <v>15</v>
      </c>
      <c r="C18">
        <v>1</v>
      </c>
      <c r="I18">
        <f t="shared" si="0"/>
        <v>10</v>
      </c>
    </row>
    <row r="19" spans="1:9" x14ac:dyDescent="0.3">
      <c r="A19">
        <v>16</v>
      </c>
      <c r="C19">
        <v>1</v>
      </c>
      <c r="I19">
        <f t="shared" si="0"/>
        <v>10</v>
      </c>
    </row>
    <row r="20" spans="1:9" x14ac:dyDescent="0.3">
      <c r="C20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3517E-7630-429B-B400-43FD18349E57}">
  <dimension ref="A1:G16"/>
  <sheetViews>
    <sheetView workbookViewId="0">
      <selection activeCell="E12" sqref="E12"/>
    </sheetView>
  </sheetViews>
  <sheetFormatPr defaultRowHeight="14.4" x14ac:dyDescent="0.3"/>
  <cols>
    <col min="2" max="2" width="33.77734375" customWidth="1"/>
    <col min="3" max="3" width="23.77734375" customWidth="1"/>
    <col min="4" max="4" width="33.33203125" customWidth="1"/>
    <col min="5" max="5" width="26.6640625" customWidth="1"/>
    <col min="6" max="7" width="0" hidden="1" customWidth="1"/>
  </cols>
  <sheetData>
    <row r="1" spans="1:7" ht="15.6" x14ac:dyDescent="0.3">
      <c r="A1" s="4" t="s">
        <v>46</v>
      </c>
    </row>
    <row r="2" spans="1:7" ht="15" thickBot="1" x14ac:dyDescent="0.35">
      <c r="F2" s="28">
        <f>SUM(F4:F16)</f>
        <v>520</v>
      </c>
    </row>
    <row r="3" spans="1:7" ht="47.4" thickBot="1" x14ac:dyDescent="0.35">
      <c r="A3" s="12" t="s">
        <v>0</v>
      </c>
      <c r="B3" s="1" t="s">
        <v>47</v>
      </c>
      <c r="C3" s="1" t="s">
        <v>69</v>
      </c>
      <c r="D3" s="1" t="s">
        <v>48</v>
      </c>
      <c r="E3" s="1" t="s">
        <v>49</v>
      </c>
      <c r="F3" s="3" t="s">
        <v>80</v>
      </c>
      <c r="G3" s="27">
        <v>40</v>
      </c>
    </row>
    <row r="4" spans="1:7" x14ac:dyDescent="0.3">
      <c r="A4">
        <v>1</v>
      </c>
      <c r="C4">
        <v>1</v>
      </c>
      <c r="F4">
        <f>$G$3/C4</f>
        <v>40</v>
      </c>
    </row>
    <row r="5" spans="1:7" x14ac:dyDescent="0.3">
      <c r="A5">
        <v>2</v>
      </c>
      <c r="C5">
        <v>1</v>
      </c>
      <c r="F5">
        <f t="shared" ref="F5:F16" si="0">$G$3/C5</f>
        <v>40</v>
      </c>
    </row>
    <row r="6" spans="1:7" x14ac:dyDescent="0.3">
      <c r="A6">
        <v>3</v>
      </c>
      <c r="C6">
        <v>1</v>
      </c>
      <c r="F6">
        <f t="shared" si="0"/>
        <v>40</v>
      </c>
    </row>
    <row r="7" spans="1:7" x14ac:dyDescent="0.3">
      <c r="A7">
        <v>4</v>
      </c>
      <c r="C7">
        <v>1</v>
      </c>
      <c r="F7">
        <f t="shared" si="0"/>
        <v>40</v>
      </c>
    </row>
    <row r="8" spans="1:7" x14ac:dyDescent="0.3">
      <c r="A8">
        <v>5</v>
      </c>
      <c r="C8">
        <v>1</v>
      </c>
      <c r="F8">
        <f t="shared" si="0"/>
        <v>40</v>
      </c>
    </row>
    <row r="9" spans="1:7" x14ac:dyDescent="0.3">
      <c r="A9">
        <v>6</v>
      </c>
      <c r="C9">
        <v>1</v>
      </c>
      <c r="F9">
        <f t="shared" si="0"/>
        <v>40</v>
      </c>
    </row>
    <row r="10" spans="1:7" x14ac:dyDescent="0.3">
      <c r="A10">
        <v>7</v>
      </c>
      <c r="C10">
        <v>1</v>
      </c>
      <c r="F10">
        <f t="shared" si="0"/>
        <v>40</v>
      </c>
    </row>
    <row r="11" spans="1:7" x14ac:dyDescent="0.3">
      <c r="A11">
        <v>8</v>
      </c>
      <c r="C11">
        <v>1</v>
      </c>
      <c r="F11">
        <f t="shared" si="0"/>
        <v>40</v>
      </c>
    </row>
    <row r="12" spans="1:7" x14ac:dyDescent="0.3">
      <c r="A12">
        <v>9</v>
      </c>
      <c r="C12">
        <v>1</v>
      </c>
      <c r="F12">
        <f t="shared" si="0"/>
        <v>40</v>
      </c>
    </row>
    <row r="13" spans="1:7" x14ac:dyDescent="0.3">
      <c r="A13">
        <v>10</v>
      </c>
      <c r="C13">
        <v>1</v>
      </c>
      <c r="F13">
        <f t="shared" si="0"/>
        <v>40</v>
      </c>
    </row>
    <row r="14" spans="1:7" x14ac:dyDescent="0.3">
      <c r="A14">
        <v>11</v>
      </c>
      <c r="C14">
        <v>1</v>
      </c>
      <c r="F14">
        <f t="shared" si="0"/>
        <v>40</v>
      </c>
    </row>
    <row r="15" spans="1:7" x14ac:dyDescent="0.3">
      <c r="A15">
        <v>12</v>
      </c>
      <c r="C15">
        <v>1</v>
      </c>
      <c r="F15">
        <f t="shared" si="0"/>
        <v>40</v>
      </c>
    </row>
    <row r="16" spans="1:7" x14ac:dyDescent="0.3">
      <c r="C16">
        <v>1</v>
      </c>
      <c r="F16">
        <f t="shared" si="0"/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2</vt:i4>
      </vt:variant>
    </vt:vector>
  </HeadingPairs>
  <TitlesOfParts>
    <vt:vector size="14" baseType="lpstr">
      <vt:lpstr>Об участнике</vt:lpstr>
      <vt:lpstr>Лист10</vt:lpstr>
      <vt:lpstr>Монографии</vt:lpstr>
      <vt:lpstr>Scopus, WOS</vt:lpstr>
      <vt:lpstr>RSCI</vt:lpstr>
      <vt:lpstr>ВАК</vt:lpstr>
      <vt:lpstr>РИНЦ</vt:lpstr>
      <vt:lpstr>Интеллект. собств</vt:lpstr>
      <vt:lpstr>внедрение</vt:lpstr>
      <vt:lpstr>Грант</vt:lpstr>
      <vt:lpstr>НИОКР</vt:lpstr>
      <vt:lpstr>Свод</vt:lpstr>
      <vt:lpstr>ВАК!_ftn1</vt:lpstr>
      <vt:lpstr>ВАК!_ftnref1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jkare</dc:creator>
  <cp:lastModifiedBy>jkare</cp:lastModifiedBy>
  <dcterms:created xsi:type="dcterms:W3CDTF">2024-11-18T14:34:55Z</dcterms:created>
  <dcterms:modified xsi:type="dcterms:W3CDTF">2024-11-20T17:05:29Z</dcterms:modified>
</cp:coreProperties>
</file>